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bradmedford/Desktop/Brad /"/>
    </mc:Choice>
  </mc:AlternateContent>
  <xr:revisionPtr revIDLastSave="0" documentId="13_ncr:1_{D7BD7AEA-9B33-1F42-B969-E16EA43A8EAB}" xr6:coauthVersionLast="47" xr6:coauthVersionMax="47" xr10:uidLastSave="{00000000-0000-0000-0000-000000000000}"/>
  <bookViews>
    <workbookView xWindow="160" yWindow="660" windowWidth="34160" windowHeight="26720" xr2:uid="{6C42CC26-AE1E-1F42-87A6-200E46C4666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1" i="1" l="1"/>
  <c r="H41" i="1"/>
  <c r="I36" i="1"/>
  <c r="H36" i="1"/>
  <c r="D25" i="1"/>
  <c r="H25" i="1"/>
  <c r="I25" i="1"/>
  <c r="D24" i="1"/>
  <c r="I24" i="1"/>
  <c r="G19" i="1"/>
  <c r="G25" i="1" s="1"/>
  <c r="H19" i="1"/>
  <c r="B19" i="1"/>
  <c r="B24" i="1" s="1"/>
  <c r="C19" i="1"/>
  <c r="C24" i="1" s="1"/>
  <c r="I23" i="1"/>
  <c r="G21" i="1"/>
  <c r="G23" i="1" s="1"/>
  <c r="D21" i="1"/>
  <c r="D23" i="1" s="1"/>
  <c r="J20" i="1"/>
  <c r="H20" i="1"/>
  <c r="B20" i="1"/>
  <c r="E20" i="1" s="1"/>
  <c r="I14" i="1"/>
  <c r="B25" i="1" l="1"/>
  <c r="G24" i="1"/>
  <c r="H21" i="1"/>
  <c r="J21" i="1"/>
  <c r="C20" i="1"/>
  <c r="B23" i="1"/>
  <c r="J12" i="1"/>
  <c r="H12" i="1"/>
  <c r="G13" i="1"/>
  <c r="G14" i="1" s="1"/>
  <c r="D13" i="1"/>
  <c r="D14" i="1" s="1"/>
  <c r="B12" i="1"/>
  <c r="B14" i="1" s="1"/>
  <c r="D8" i="1"/>
  <c r="D9" i="1" s="1"/>
  <c r="C8" i="1"/>
  <c r="C9" i="1" s="1"/>
  <c r="G3" i="1"/>
  <c r="G4" i="1"/>
  <c r="G6" i="1"/>
  <c r="G7" i="1"/>
  <c r="G2" i="1"/>
  <c r="F7" i="1"/>
  <c r="F3" i="1"/>
  <c r="F4" i="1"/>
  <c r="F6" i="1"/>
  <c r="F2" i="1"/>
  <c r="C23" i="1" l="1"/>
  <c r="C25" i="1"/>
  <c r="H23" i="1"/>
  <c r="H24" i="1"/>
  <c r="J13" i="1"/>
  <c r="C12" i="1"/>
  <c r="C14" i="1" s="1"/>
  <c r="E12" i="1"/>
  <c r="H13" i="1"/>
  <c r="H1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Brad Medford</author>
  </authors>
  <commentList>
    <comment ref="A12" authorId="0" shapeId="0" xr:uid="{BF62CA0F-23B8-764E-A850-D298CC9C0C82}">
      <text>
        <r>
          <rPr>
            <b/>
            <sz val="10"/>
            <color rgb="FF000000"/>
            <rFont val="Tahoma"/>
            <family val="2"/>
          </rPr>
          <t>Brad Medford: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Same as Quad in the rear.  single "pref motor in the front.  (HP + Tq #s make sence for this)
</t>
        </r>
      </text>
    </comment>
  </commentList>
</comments>
</file>

<file path=xl/sharedStrings.xml><?xml version="1.0" encoding="utf-8"?>
<sst xmlns="http://schemas.openxmlformats.org/spreadsheetml/2006/main" count="60" uniqueCount="49">
  <si>
    <t>Bosh</t>
  </si>
  <si>
    <t>HP total</t>
  </si>
  <si>
    <t># of motors</t>
  </si>
  <si>
    <t>Tq total</t>
  </si>
  <si>
    <t>HP each</t>
  </si>
  <si>
    <t>TQ each</t>
  </si>
  <si>
    <t>gen 1 quad</t>
  </si>
  <si>
    <t>0-60</t>
  </si>
  <si>
    <t>1/4 mile</t>
  </si>
  <si>
    <t>Gen 2 Quad</t>
  </si>
  <si>
    <t xml:space="preserve"> duel</t>
  </si>
  <si>
    <t>duel pref</t>
  </si>
  <si>
    <t>Tri</t>
  </si>
  <si>
    <t>Quad</t>
  </si>
  <si>
    <t>Total Tq</t>
  </si>
  <si>
    <t>Front HP</t>
  </si>
  <si>
    <t>back TQ</t>
  </si>
  <si>
    <t>front TQ</t>
  </si>
  <si>
    <t>Motor  (my names)</t>
  </si>
  <si>
    <t>Base</t>
  </si>
  <si>
    <t>Pref</t>
  </si>
  <si>
    <t>Dif</t>
  </si>
  <si>
    <t>With MT stats for rear</t>
  </si>
  <si>
    <t>Back HP</t>
  </si>
  <si>
    <t>total</t>
  </si>
  <si>
    <t>% more for quad</t>
  </si>
  <si>
    <t>% rear Bias</t>
  </si>
  <si>
    <t>%Rear Bias</t>
  </si>
  <si>
    <t>% dif gen2</t>
  </si>
  <si>
    <t>gen 2  Quad</t>
  </si>
  <si>
    <t>Gen 1 quad</t>
  </si>
  <si>
    <t>% gen2 quad vs tri</t>
  </si>
  <si>
    <t>% gen 2 quad vs gen 1 quad</t>
  </si>
  <si>
    <t>% gen 2 tri vs gen 1 quad</t>
  </si>
  <si>
    <t xml:space="preserve">Tri </t>
  </si>
  <si>
    <t xml:space="preserve">Wheel </t>
  </si>
  <si>
    <t>Weight</t>
  </si>
  <si>
    <t>Tire</t>
  </si>
  <si>
    <t>Diameter</t>
  </si>
  <si>
    <t>width mm</t>
  </si>
  <si>
    <t>width Inch</t>
  </si>
  <si>
    <t>Total weight</t>
  </si>
  <si>
    <t>Stock 20 AT</t>
  </si>
  <si>
    <t>Stock 22 sport</t>
  </si>
  <si>
    <t>Pirelli Scorpion MS</t>
  </si>
  <si>
    <t>Pirelli Scorpion AT</t>
  </si>
  <si>
    <t>Defender LTX Plat</t>
  </si>
  <si>
    <t>Atomic 22</t>
  </si>
  <si>
    <t>Pirelli Scorpion 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</si>
</sst>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164" formatCode="0.000000000000000%"/>
  </numFmts>
  <fonts count="5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0" fontId="2" fillId="0" borderId="0" xfId="0" applyFont="1"/>
    <xf numFmtId="10" fontId="0" fillId="0" borderId="0" xfId="1" applyNumberFormat="1" applyFont="1"/>
    <xf numFmtId="164" fontId="0" fillId="0" borderId="0" xfId="0" applyNumberFormat="1"/>
    <xf numFmtId="10" fontId="0" fillId="0" borderId="0" xfId="0" applyNumberFormat="1"/>
    <xf numFmtId="9" fontId="0" fillId="0" borderId="0" xfId="1" applyFont="1"/>
    <xf numFmtId="0" fontId="0" fillId="2" borderId="0" xfId="0" applyFill="1"/>
    <xf numFmtId="164" fontId="0" fillId="2" borderId="0" xfId="0" applyNumberFormat="1" applyFill="1"/>
    <xf numFmtId="1" fontId="0" fillId="2" borderId="0" xfId="0" applyNumberFormat="1" applyFill="1"/>
    <xf numFmtId="9" fontId="0" fillId="0" borderId="0" xfId="1" applyFont="1" applyFill="1"/>
    <xf numFmtId="9" fontId="0" fillId="0" borderId="0" xfId="0" applyNumberFormat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6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D01FE-C508-9B4D-B5B1-EAA5D27791E9}">
  <dimension ref="A1:J59"/>
  <sheetViews>
    <sheetView tabSelected="1" topLeftCell="A11" zoomScale="135" workbookViewId="0">
      <selection activeCell="I42" sqref="I42"/>
    </sheetView>
  </sheetViews>
  <sheetFormatPr baseColWidth="10" defaultRowHeight="16" x14ac:dyDescent="0.2"/>
  <cols>
    <col min="1" max="1" width="27.33203125" customWidth="1"/>
    <col min="2" max="2" width="19" customWidth="1"/>
    <col min="3" max="4" width="17.83203125" customWidth="1"/>
    <col min="5" max="5" width="22.83203125" customWidth="1"/>
  </cols>
  <sheetData>
    <row r="1" spans="1:10" s="7" customFormat="1" x14ac:dyDescent="0.2">
      <c r="B1" s="7" t="s">
        <v>18</v>
      </c>
      <c r="C1" s="7" t="s">
        <v>1</v>
      </c>
      <c r="D1" s="7" t="s">
        <v>3</v>
      </c>
      <c r="E1" s="7" t="s">
        <v>2</v>
      </c>
      <c r="F1" s="7" t="s">
        <v>4</v>
      </c>
      <c r="G1" s="7" t="s">
        <v>5</v>
      </c>
      <c r="I1" s="7" t="s">
        <v>7</v>
      </c>
      <c r="J1" s="7" t="s">
        <v>8</v>
      </c>
    </row>
    <row r="2" spans="1:10" x14ac:dyDescent="0.2">
      <c r="A2" t="s">
        <v>10</v>
      </c>
      <c r="B2" t="s">
        <v>19</v>
      </c>
      <c r="C2">
        <v>533</v>
      </c>
      <c r="D2">
        <v>610</v>
      </c>
      <c r="E2">
        <v>2</v>
      </c>
      <c r="F2" s="1">
        <f>C2/E2</f>
        <v>266.5</v>
      </c>
      <c r="G2" s="1">
        <f>D2/E2</f>
        <v>305</v>
      </c>
      <c r="I2">
        <v>4.5</v>
      </c>
    </row>
    <row r="3" spans="1:10" x14ac:dyDescent="0.2">
      <c r="A3" t="s">
        <v>11</v>
      </c>
      <c r="B3" t="s">
        <v>20</v>
      </c>
      <c r="C3">
        <v>665</v>
      </c>
      <c r="D3">
        <v>829</v>
      </c>
      <c r="E3">
        <v>2</v>
      </c>
      <c r="F3" s="1">
        <f t="shared" ref="F3:F7" si="0">C3/E3</f>
        <v>332.5</v>
      </c>
      <c r="G3" s="1">
        <f t="shared" ref="G3:G7" si="1">D3/E3</f>
        <v>414.5</v>
      </c>
      <c r="I3">
        <v>3.4</v>
      </c>
      <c r="J3">
        <v>12.2</v>
      </c>
    </row>
    <row r="4" spans="1:10" x14ac:dyDescent="0.2">
      <c r="A4" t="s">
        <v>6</v>
      </c>
      <c r="B4" t="s">
        <v>0</v>
      </c>
      <c r="C4">
        <v>835</v>
      </c>
      <c r="D4">
        <v>906</v>
      </c>
      <c r="E4">
        <v>4</v>
      </c>
      <c r="F4" s="1">
        <f t="shared" si="0"/>
        <v>208.75</v>
      </c>
      <c r="G4" s="1">
        <f t="shared" si="1"/>
        <v>226.5</v>
      </c>
      <c r="I4">
        <v>3</v>
      </c>
      <c r="J4">
        <v>11.7</v>
      </c>
    </row>
    <row r="5" spans="1:10" x14ac:dyDescent="0.2">
      <c r="F5" s="1"/>
      <c r="G5" s="1"/>
    </row>
    <row r="6" spans="1:10" x14ac:dyDescent="0.2">
      <c r="A6" t="s">
        <v>12</v>
      </c>
      <c r="C6">
        <v>850</v>
      </c>
      <c r="D6">
        <v>1103</v>
      </c>
      <c r="E6">
        <v>3</v>
      </c>
      <c r="F6" s="1">
        <f t="shared" si="0"/>
        <v>283.33333333333331</v>
      </c>
      <c r="G6" s="1">
        <f t="shared" si="1"/>
        <v>367.66666666666669</v>
      </c>
      <c r="I6">
        <v>2.9</v>
      </c>
      <c r="J6">
        <v>11.2</v>
      </c>
    </row>
    <row r="7" spans="1:10" x14ac:dyDescent="0.2">
      <c r="A7" t="s">
        <v>9</v>
      </c>
      <c r="C7">
        <v>1025</v>
      </c>
      <c r="D7">
        <v>1198</v>
      </c>
      <c r="E7">
        <v>4</v>
      </c>
      <c r="F7" s="1">
        <f t="shared" si="0"/>
        <v>256.25</v>
      </c>
      <c r="G7" s="1">
        <f t="shared" si="1"/>
        <v>299.5</v>
      </c>
      <c r="I7">
        <v>2.5</v>
      </c>
      <c r="J7">
        <v>10.5</v>
      </c>
    </row>
    <row r="8" spans="1:10" x14ac:dyDescent="0.2">
      <c r="A8" t="s">
        <v>21</v>
      </c>
      <c r="C8">
        <f>C7-C6</f>
        <v>175</v>
      </c>
      <c r="D8">
        <f>D7-D6</f>
        <v>95</v>
      </c>
      <c r="F8" s="1"/>
      <c r="G8" s="1"/>
    </row>
    <row r="9" spans="1:10" x14ac:dyDescent="0.2">
      <c r="A9" t="s">
        <v>28</v>
      </c>
      <c r="C9" s="3">
        <f>C8/C7</f>
        <v>0.17073170731707318</v>
      </c>
      <c r="D9" s="3">
        <f>D8/D7</f>
        <v>7.929883138564274E-2</v>
      </c>
      <c r="F9" s="1"/>
      <c r="G9" s="1"/>
    </row>
    <row r="10" spans="1:10" x14ac:dyDescent="0.2">
      <c r="D10" s="4"/>
      <c r="F10" s="1"/>
      <c r="G10" s="1"/>
    </row>
    <row r="11" spans="1:10" s="7" customFormat="1" x14ac:dyDescent="0.2">
      <c r="A11" s="7" t="s">
        <v>22</v>
      </c>
      <c r="B11" s="7" t="s">
        <v>23</v>
      </c>
      <c r="C11" s="8" t="s">
        <v>15</v>
      </c>
      <c r="D11" s="7" t="s">
        <v>24</v>
      </c>
      <c r="E11" s="7" t="s">
        <v>26</v>
      </c>
      <c r="F11" s="9"/>
      <c r="G11" s="7" t="s">
        <v>16</v>
      </c>
      <c r="H11" s="7" t="s">
        <v>17</v>
      </c>
      <c r="I11" s="7" t="s">
        <v>14</v>
      </c>
      <c r="J11" s="7" t="s">
        <v>27</v>
      </c>
    </row>
    <row r="12" spans="1:10" x14ac:dyDescent="0.2">
      <c r="A12" t="s">
        <v>34</v>
      </c>
      <c r="B12">
        <f>256*2</f>
        <v>512</v>
      </c>
      <c r="C12">
        <f>D12-B12</f>
        <v>338</v>
      </c>
      <c r="D12">
        <v>850</v>
      </c>
      <c r="E12" s="5">
        <f>B12/D12</f>
        <v>0.60235294117647054</v>
      </c>
      <c r="F12" s="1"/>
      <c r="G12" s="1">
        <v>684</v>
      </c>
      <c r="H12" s="1">
        <f>I12-G12</f>
        <v>419</v>
      </c>
      <c r="I12">
        <v>1103</v>
      </c>
      <c r="J12" s="6">
        <f>G12/I12</f>
        <v>0.62012692656391655</v>
      </c>
    </row>
    <row r="13" spans="1:10" x14ac:dyDescent="0.2">
      <c r="A13" t="s">
        <v>13</v>
      </c>
      <c r="B13">
        <v>512</v>
      </c>
      <c r="C13">
        <v>512</v>
      </c>
      <c r="D13">
        <f>C13+B13</f>
        <v>1024</v>
      </c>
      <c r="E13" s="5">
        <v>0.5</v>
      </c>
      <c r="F13" s="1"/>
      <c r="G13" s="1">
        <f>342*2</f>
        <v>684</v>
      </c>
      <c r="H13" s="1">
        <f>I13-G13</f>
        <v>514</v>
      </c>
      <c r="I13">
        <v>1198</v>
      </c>
      <c r="J13" s="6">
        <f>G13/I13</f>
        <v>0.57095158597662776</v>
      </c>
    </row>
    <row r="14" spans="1:10" x14ac:dyDescent="0.2">
      <c r="A14" t="s">
        <v>25</v>
      </c>
      <c r="B14" s="6">
        <f>(B13-B12)/B13</f>
        <v>0</v>
      </c>
      <c r="C14" s="6">
        <f>(C13-C12)/C13</f>
        <v>0.33984375</v>
      </c>
      <c r="D14" s="6">
        <f t="shared" ref="D14:I14" si="2">(D13-D12)/D13</f>
        <v>0.169921875</v>
      </c>
      <c r="E14" s="6"/>
      <c r="F14" s="6"/>
      <c r="G14" s="6">
        <f t="shared" si="2"/>
        <v>0</v>
      </c>
      <c r="H14" s="6">
        <f t="shared" si="2"/>
        <v>0.18482490272373542</v>
      </c>
      <c r="I14" s="6">
        <f t="shared" si="2"/>
        <v>7.929883138564274E-2</v>
      </c>
      <c r="J14" s="6"/>
    </row>
    <row r="15" spans="1:10" x14ac:dyDescent="0.2">
      <c r="A15" s="2"/>
    </row>
    <row r="16" spans="1:10" x14ac:dyDescent="0.2">
      <c r="D16" s="1"/>
      <c r="E16" s="1"/>
      <c r="H16" s="1"/>
      <c r="I16" s="1"/>
    </row>
    <row r="17" spans="1:10" x14ac:dyDescent="0.2">
      <c r="E17" s="1"/>
    </row>
    <row r="18" spans="1:10" x14ac:dyDescent="0.2">
      <c r="A18" s="7" t="s">
        <v>22</v>
      </c>
      <c r="B18" s="7" t="s">
        <v>23</v>
      </c>
      <c r="C18" s="8" t="s">
        <v>15</v>
      </c>
      <c r="D18" s="7" t="s">
        <v>24</v>
      </c>
      <c r="E18" s="7" t="s">
        <v>26</v>
      </c>
      <c r="F18" s="9"/>
      <c r="G18" s="7" t="s">
        <v>16</v>
      </c>
      <c r="H18" s="7" t="s">
        <v>17</v>
      </c>
      <c r="I18" s="7" t="s">
        <v>14</v>
      </c>
      <c r="J18" s="7" t="s">
        <v>27</v>
      </c>
    </row>
    <row r="19" spans="1:10" x14ac:dyDescent="0.2">
      <c r="A19" t="s">
        <v>30</v>
      </c>
      <c r="B19" s="1">
        <f>D19/2</f>
        <v>417.5</v>
      </c>
      <c r="C19" s="1">
        <f>D19/2</f>
        <v>417.5</v>
      </c>
      <c r="D19">
        <v>835</v>
      </c>
      <c r="E19" s="10">
        <v>0.5</v>
      </c>
      <c r="F19" s="1"/>
      <c r="G19">
        <f>I19/2</f>
        <v>453</v>
      </c>
      <c r="H19">
        <f>I19/2</f>
        <v>453</v>
      </c>
      <c r="I19">
        <v>906</v>
      </c>
      <c r="J19" s="10">
        <v>0.5</v>
      </c>
    </row>
    <row r="20" spans="1:10" x14ac:dyDescent="0.2">
      <c r="A20" t="s">
        <v>12</v>
      </c>
      <c r="B20">
        <f>256*2</f>
        <v>512</v>
      </c>
      <c r="C20">
        <f>D20-B20</f>
        <v>338</v>
      </c>
      <c r="D20">
        <v>850</v>
      </c>
      <c r="E20" s="11">
        <f>B20/D20</f>
        <v>0.60235294117647054</v>
      </c>
      <c r="F20" s="1"/>
      <c r="G20" s="1">
        <v>684</v>
      </c>
      <c r="H20" s="1">
        <f>I20-G20</f>
        <v>419</v>
      </c>
      <c r="I20">
        <v>1103</v>
      </c>
      <c r="J20" s="6">
        <f>G20/I20</f>
        <v>0.62012692656391655</v>
      </c>
    </row>
    <row r="21" spans="1:10" x14ac:dyDescent="0.2">
      <c r="A21" t="s">
        <v>29</v>
      </c>
      <c r="B21">
        <v>512</v>
      </c>
      <c r="C21">
        <v>512</v>
      </c>
      <c r="D21">
        <f>C21+B21</f>
        <v>1024</v>
      </c>
      <c r="E21" s="11">
        <v>0.5</v>
      </c>
      <c r="F21" s="1"/>
      <c r="G21" s="1">
        <f>342*2</f>
        <v>684</v>
      </c>
      <c r="H21" s="1">
        <f>I21-G21</f>
        <v>514</v>
      </c>
      <c r="I21">
        <v>1198</v>
      </c>
      <c r="J21" s="6">
        <f>G21/I21</f>
        <v>0.57095158597662776</v>
      </c>
    </row>
    <row r="22" spans="1:10" x14ac:dyDescent="0.2">
      <c r="E22" s="11"/>
      <c r="F22" s="1"/>
      <c r="G22" s="1"/>
      <c r="H22" s="1"/>
      <c r="J22" s="6"/>
    </row>
    <row r="23" spans="1:10" x14ac:dyDescent="0.2">
      <c r="A23" t="s">
        <v>31</v>
      </c>
      <c r="B23" s="6">
        <f>(B21-B20)/B21</f>
        <v>0</v>
      </c>
      <c r="C23" s="6">
        <f>(C21-C20)/C21</f>
        <v>0.33984375</v>
      </c>
      <c r="D23" s="6">
        <f t="shared" ref="D23" si="3">(D21-D20)/D21</f>
        <v>0.169921875</v>
      </c>
      <c r="E23" s="6"/>
      <c r="F23" s="6"/>
      <c r="G23" s="6">
        <f t="shared" ref="G23" si="4">(G21-G20)/G21</f>
        <v>0</v>
      </c>
      <c r="H23" s="6">
        <f t="shared" ref="H23" si="5">(H21-H20)/H21</f>
        <v>0.18482490272373542</v>
      </c>
      <c r="I23" s="6">
        <f t="shared" ref="I23" si="6">(I21-I20)/I21</f>
        <v>7.929883138564274E-2</v>
      </c>
      <c r="J23" s="6"/>
    </row>
    <row r="24" spans="1:10" x14ac:dyDescent="0.2">
      <c r="A24" t="s">
        <v>32</v>
      </c>
      <c r="B24" s="6">
        <f>(B21-B19)/B21</f>
        <v>0.1845703125</v>
      </c>
      <c r="C24" s="6">
        <f>(C21-C19)/C21</f>
        <v>0.1845703125</v>
      </c>
      <c r="D24" s="6">
        <f>(D21-D19)/D21</f>
        <v>0.1845703125</v>
      </c>
      <c r="E24" s="6"/>
      <c r="F24" s="6"/>
      <c r="G24" s="6">
        <f>(G21-G19)/G21</f>
        <v>0.33771929824561403</v>
      </c>
      <c r="H24" s="6">
        <f>(H21-H19)/H21</f>
        <v>0.11867704280155641</v>
      </c>
      <c r="I24" s="6">
        <f>(I21-I19)/I21</f>
        <v>0.24373956594323873</v>
      </c>
      <c r="J24" s="6"/>
    </row>
    <row r="25" spans="1:10" x14ac:dyDescent="0.2">
      <c r="A25" t="s">
        <v>33</v>
      </c>
      <c r="B25" s="6">
        <f>(B20-B19)/B20</f>
        <v>0.1845703125</v>
      </c>
      <c r="C25" s="6">
        <f>(C20-C19)/C20</f>
        <v>-0.23520710059171598</v>
      </c>
      <c r="D25" s="6">
        <f>(D20-D19)/D20</f>
        <v>1.7647058823529412E-2</v>
      </c>
      <c r="E25" s="6"/>
      <c r="F25" s="6"/>
      <c r="G25" s="6">
        <f>(G20-G19)/G20</f>
        <v>0.33771929824561403</v>
      </c>
      <c r="H25" s="6">
        <f>(H20-H19)/H20</f>
        <v>-8.1145584725536998E-2</v>
      </c>
      <c r="I25" s="6">
        <f>(I20-I19)/I20</f>
        <v>0.17860380779691751</v>
      </c>
      <c r="J25" s="6"/>
    </row>
    <row r="28" spans="1:10" x14ac:dyDescent="0.2">
      <c r="D28" s="1"/>
      <c r="E28" s="1"/>
      <c r="H28" s="1"/>
      <c r="I28" s="1"/>
    </row>
    <row r="34" spans="1:9" x14ac:dyDescent="0.2">
      <c r="A34" s="12" t="s">
        <v>35</v>
      </c>
      <c r="B34" s="12" t="s">
        <v>36</v>
      </c>
      <c r="C34" s="12" t="s">
        <v>37</v>
      </c>
      <c r="D34" s="12" t="s">
        <v>36</v>
      </c>
      <c r="E34" s="12" t="s">
        <v>38</v>
      </c>
      <c r="F34" s="12" t="s">
        <v>39</v>
      </c>
      <c r="G34" s="12" t="s">
        <v>40</v>
      </c>
      <c r="H34" s="12" t="s">
        <v>41</v>
      </c>
    </row>
    <row r="35" spans="1:9" x14ac:dyDescent="0.2">
      <c r="A35" s="15" t="s">
        <v>42</v>
      </c>
      <c r="B35" s="15">
        <v>35.700000000000003</v>
      </c>
      <c r="C35" s="15" t="s">
        <v>45</v>
      </c>
      <c r="D35" s="15">
        <v>50.3</v>
      </c>
      <c r="E35" s="15">
        <v>34</v>
      </c>
      <c r="F35" s="15">
        <v>275</v>
      </c>
      <c r="G35" s="15">
        <v>10.8</v>
      </c>
      <c r="H35" s="15">
        <v>86</v>
      </c>
    </row>
    <row r="36" spans="1:9" x14ac:dyDescent="0.2">
      <c r="A36" s="15"/>
      <c r="B36" s="15">
        <v>35.700000000000003</v>
      </c>
      <c r="C36" s="15" t="s">
        <v>46</v>
      </c>
      <c r="D36" s="15">
        <v>65</v>
      </c>
      <c r="E36" s="15">
        <v>35</v>
      </c>
      <c r="F36" s="15">
        <v>295</v>
      </c>
      <c r="G36" s="15">
        <v>11.6</v>
      </c>
      <c r="H36" s="15">
        <f>D36+B36</f>
        <v>100.7</v>
      </c>
      <c r="I36" s="6">
        <f>(H36-H35)/86</f>
        <v>0.17093023255813958</v>
      </c>
    </row>
    <row r="37" spans="1:9" x14ac:dyDescent="0.2">
      <c r="I37" s="6"/>
    </row>
    <row r="38" spans="1:9" x14ac:dyDescent="0.2">
      <c r="A38" s="15" t="s">
        <v>43</v>
      </c>
      <c r="B38" s="15">
        <v>39</v>
      </c>
      <c r="C38" s="15" t="s">
        <v>44</v>
      </c>
      <c r="D38" s="15">
        <v>36</v>
      </c>
      <c r="E38" s="15">
        <v>33</v>
      </c>
      <c r="F38" s="15">
        <v>275</v>
      </c>
      <c r="G38" s="15">
        <v>10.8</v>
      </c>
      <c r="H38" s="15">
        <v>75</v>
      </c>
      <c r="I38" s="6"/>
    </row>
    <row r="39" spans="1:9" x14ac:dyDescent="0.2">
      <c r="A39" s="13"/>
      <c r="B39" s="13"/>
      <c r="C39" s="13"/>
      <c r="D39" s="13"/>
      <c r="E39" s="13"/>
      <c r="F39" s="13"/>
      <c r="G39" s="13"/>
      <c r="H39" s="13"/>
      <c r="I39" s="6"/>
    </row>
    <row r="40" spans="1:9" x14ac:dyDescent="0.2">
      <c r="A40" s="13"/>
      <c r="B40" s="13"/>
      <c r="C40" s="13"/>
      <c r="D40" s="14"/>
      <c r="E40" s="13"/>
      <c r="F40" s="13"/>
      <c r="G40" s="13"/>
      <c r="H40" s="13"/>
      <c r="I40" s="6"/>
    </row>
    <row r="41" spans="1:9" x14ac:dyDescent="0.2">
      <c r="A41" s="13" t="s">
        <v>47</v>
      </c>
      <c r="B41" s="13">
        <v>29</v>
      </c>
      <c r="C41" s="15" t="s">
        <v>48</v>
      </c>
      <c r="D41" s="13">
        <v>32</v>
      </c>
      <c r="E41" s="13">
        <v>33</v>
      </c>
      <c r="F41" s="13">
        <v>305</v>
      </c>
      <c r="G41" s="13">
        <v>12</v>
      </c>
      <c r="H41" s="13">
        <f>D41+B41</f>
        <v>61</v>
      </c>
      <c r="I41" s="6">
        <f>-(H35-H41)/H35</f>
        <v>-0.29069767441860467</v>
      </c>
    </row>
    <row r="42" spans="1:9" x14ac:dyDescent="0.2">
      <c r="A42" s="13"/>
      <c r="B42" s="13"/>
      <c r="C42" s="13"/>
      <c r="D42" s="13"/>
      <c r="E42" s="13"/>
      <c r="F42" s="13"/>
      <c r="G42" s="13"/>
      <c r="H42" s="13"/>
    </row>
    <row r="43" spans="1:9" x14ac:dyDescent="0.2">
      <c r="A43" s="13"/>
      <c r="B43" s="13"/>
      <c r="C43" s="13"/>
      <c r="D43" s="13"/>
      <c r="E43" s="13"/>
      <c r="F43" s="13"/>
      <c r="G43" s="13"/>
      <c r="H43" s="13"/>
    </row>
    <row r="44" spans="1:9" x14ac:dyDescent="0.2">
      <c r="A44" s="13"/>
      <c r="B44" s="13"/>
      <c r="C44" s="13"/>
      <c r="D44" s="13"/>
      <c r="E44" s="13"/>
      <c r="F44" s="13"/>
      <c r="G44" s="13"/>
      <c r="H44" s="13"/>
    </row>
    <row r="45" spans="1:9" x14ac:dyDescent="0.2">
      <c r="A45" s="13"/>
      <c r="B45" s="13"/>
      <c r="C45" s="13"/>
      <c r="D45" s="13"/>
      <c r="E45" s="13"/>
      <c r="F45" s="13"/>
      <c r="G45" s="13"/>
      <c r="H45" s="13"/>
    </row>
    <row r="46" spans="1:9" x14ac:dyDescent="0.2">
      <c r="A46" s="13"/>
      <c r="B46" s="13"/>
      <c r="C46" s="13"/>
      <c r="D46" s="13"/>
      <c r="E46" s="13"/>
      <c r="F46" s="13"/>
      <c r="G46" s="13"/>
      <c r="H46" s="13"/>
    </row>
    <row r="47" spans="1:9" x14ac:dyDescent="0.2">
      <c r="A47" s="13"/>
      <c r="B47" s="13"/>
      <c r="C47" s="13"/>
      <c r="D47" s="13"/>
      <c r="E47" s="13"/>
      <c r="F47" s="13"/>
      <c r="G47" s="13"/>
      <c r="H47" s="13"/>
    </row>
    <row r="48" spans="1:9" x14ac:dyDescent="0.2">
      <c r="A48" s="13"/>
      <c r="B48" s="13"/>
      <c r="C48" s="13"/>
      <c r="D48" s="13"/>
      <c r="E48" s="13"/>
      <c r="F48" s="13"/>
      <c r="G48" s="13"/>
      <c r="H48" s="13"/>
    </row>
    <row r="49" spans="1:8" x14ac:dyDescent="0.2">
      <c r="A49" s="13"/>
      <c r="B49" s="13"/>
      <c r="C49" s="13"/>
      <c r="D49" s="13"/>
      <c r="E49" s="13"/>
      <c r="F49" s="13"/>
      <c r="G49" s="13"/>
      <c r="H49" s="13"/>
    </row>
    <row r="50" spans="1:8" x14ac:dyDescent="0.2">
      <c r="A50" s="13"/>
      <c r="B50" s="13"/>
      <c r="C50" s="13"/>
      <c r="D50" s="13"/>
      <c r="E50" s="13"/>
      <c r="F50" s="13"/>
      <c r="G50" s="13"/>
      <c r="H50" s="13"/>
    </row>
    <row r="51" spans="1:8" x14ac:dyDescent="0.2">
      <c r="A51" s="13"/>
      <c r="B51" s="13"/>
      <c r="C51" s="13"/>
      <c r="D51" s="13"/>
      <c r="E51" s="13"/>
      <c r="F51" s="13"/>
      <c r="G51" s="13"/>
      <c r="H51" s="13"/>
    </row>
    <row r="52" spans="1:8" x14ac:dyDescent="0.2">
      <c r="A52" s="13"/>
      <c r="B52" s="13"/>
      <c r="C52" s="13"/>
      <c r="D52" s="13"/>
      <c r="E52" s="13"/>
      <c r="F52" s="13"/>
      <c r="G52" s="13"/>
      <c r="H52" s="13"/>
    </row>
    <row r="53" spans="1:8" x14ac:dyDescent="0.2">
      <c r="A53" s="13"/>
      <c r="B53" s="13"/>
      <c r="C53" s="13"/>
      <c r="D53" s="13"/>
      <c r="E53" s="13"/>
      <c r="F53" s="13"/>
      <c r="G53" s="13"/>
      <c r="H53" s="13"/>
    </row>
    <row r="54" spans="1:8" x14ac:dyDescent="0.2">
      <c r="A54" s="13"/>
      <c r="B54" s="13"/>
      <c r="C54" s="13"/>
      <c r="D54" s="13"/>
      <c r="E54" s="13"/>
      <c r="F54" s="13"/>
      <c r="G54" s="13"/>
      <c r="H54" s="13"/>
    </row>
    <row r="55" spans="1:8" x14ac:dyDescent="0.2">
      <c r="A55" s="13"/>
      <c r="B55" s="13"/>
      <c r="C55" s="13"/>
      <c r="D55" s="13"/>
      <c r="E55" s="13"/>
      <c r="F55" s="13"/>
      <c r="G55" s="13"/>
      <c r="H55" s="13"/>
    </row>
    <row r="56" spans="1:8" x14ac:dyDescent="0.2">
      <c r="A56" s="13"/>
      <c r="B56" s="13"/>
      <c r="C56" s="13"/>
      <c r="D56" s="13"/>
      <c r="E56" s="13"/>
      <c r="F56" s="13"/>
      <c r="G56" s="13"/>
      <c r="H56" s="13"/>
    </row>
    <row r="57" spans="1:8" x14ac:dyDescent="0.2">
      <c r="A57" s="13"/>
      <c r="B57" s="13"/>
      <c r="C57" s="13"/>
      <c r="D57" s="13"/>
      <c r="E57" s="13"/>
      <c r="F57" s="13"/>
      <c r="G57" s="13"/>
      <c r="H57" s="13"/>
    </row>
    <row r="58" spans="1:8" x14ac:dyDescent="0.2">
      <c r="A58" s="13"/>
      <c r="B58" s="13"/>
      <c r="C58" s="13"/>
      <c r="D58" s="13"/>
      <c r="E58" s="13"/>
      <c r="F58" s="13"/>
      <c r="G58" s="13"/>
      <c r="H58" s="13"/>
    </row>
    <row r="59" spans="1:8" x14ac:dyDescent="0.2">
      <c r="A59" s="13"/>
      <c r="B59" s="13"/>
      <c r="C59" s="13"/>
      <c r="D59" s="13"/>
      <c r="E59" s="13"/>
      <c r="F59" s="13"/>
      <c r="G59" s="13"/>
      <c r="H59" s="13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Brad Medford</dc:creator>
  <cp:lastModifiedBy>Brad Medford</cp:lastModifiedBy>
  <dcterms:created xsi:type="dcterms:W3CDTF">2024-09-17T18:59:34Z</dcterms:created>
  <dcterms:modified xsi:type="dcterms:W3CDTF">2025-02-28T18:37:46Z</dcterms:modified>
</cp:coreProperties>
</file>